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gnar.barnabas\Documents\2025-2026_tanév\ISKOLAI DOKUMENTUMOK\Új képzési programok\Szakképző iskola_képzési programok\"/>
    </mc:Choice>
  </mc:AlternateContent>
  <xr:revisionPtr revIDLastSave="0" documentId="13_ncr:1_{91867050-E16C-49B6-A5EE-7875F3DDA4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unka1" sheetId="1" r:id="rId1"/>
  </sheets>
  <definedNames>
    <definedName name="_xlnm.Print_Area" localSheetId="0">Munka1!$A$1:$H$75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D48" i="1"/>
  <c r="E48" i="1"/>
  <c r="F48" i="1"/>
  <c r="G48" i="1"/>
  <c r="H49" i="1"/>
  <c r="H53" i="1"/>
  <c r="H54" i="1"/>
  <c r="H55" i="1"/>
  <c r="H56" i="1"/>
  <c r="H52" i="1"/>
  <c r="G38" i="1"/>
  <c r="G66" i="1"/>
  <c r="G50" i="1"/>
  <c r="H48" i="1" l="1"/>
  <c r="F66" i="1"/>
  <c r="F71" i="1" s="1"/>
  <c r="E66" i="1"/>
  <c r="D66" i="1"/>
  <c r="C66" i="1"/>
  <c r="G57" i="1"/>
  <c r="F57" i="1"/>
  <c r="E57" i="1"/>
  <c r="D57" i="1"/>
  <c r="C57" i="1"/>
  <c r="F50" i="1"/>
  <c r="E50" i="1"/>
  <c r="D50" i="1"/>
  <c r="C50" i="1"/>
  <c r="G42" i="1"/>
  <c r="F42" i="1"/>
  <c r="E42" i="1"/>
  <c r="D42" i="1"/>
  <c r="C42" i="1"/>
  <c r="F38" i="1"/>
  <c r="E38" i="1"/>
  <c r="D38" i="1"/>
  <c r="C38" i="1"/>
  <c r="G33" i="1"/>
  <c r="F33" i="1"/>
  <c r="E33" i="1"/>
  <c r="D33" i="1"/>
  <c r="C33" i="1"/>
  <c r="G28" i="1"/>
  <c r="F28" i="1"/>
  <c r="E28" i="1"/>
  <c r="D28" i="1"/>
  <c r="C28" i="1"/>
  <c r="G23" i="1"/>
  <c r="F23" i="1"/>
  <c r="E23" i="1"/>
  <c r="D23" i="1"/>
  <c r="C23" i="1"/>
  <c r="G14" i="1"/>
  <c r="F14" i="1"/>
  <c r="E14" i="1"/>
  <c r="D14" i="1"/>
  <c r="C14" i="1"/>
  <c r="H70" i="1"/>
  <c r="H69" i="1"/>
  <c r="H68" i="1"/>
  <c r="H67" i="1"/>
  <c r="H65" i="1"/>
  <c r="H64" i="1"/>
  <c r="H63" i="1"/>
  <c r="H62" i="1"/>
  <c r="H61" i="1"/>
  <c r="H60" i="1"/>
  <c r="H59" i="1"/>
  <c r="H58" i="1"/>
  <c r="H51" i="1"/>
  <c r="H47" i="1"/>
  <c r="H46" i="1"/>
  <c r="H45" i="1"/>
  <c r="H44" i="1"/>
  <c r="H43" i="1"/>
  <c r="H41" i="1"/>
  <c r="H40" i="1"/>
  <c r="H39" i="1"/>
  <c r="H36" i="1"/>
  <c r="H35" i="1"/>
  <c r="H34" i="1"/>
  <c r="H32" i="1"/>
  <c r="H31" i="1"/>
  <c r="H30" i="1"/>
  <c r="H29" i="1"/>
  <c r="H26" i="1"/>
  <c r="H25" i="1"/>
  <c r="H24" i="1"/>
  <c r="H22" i="1"/>
  <c r="H21" i="1"/>
  <c r="H20" i="1"/>
  <c r="H19" i="1"/>
  <c r="H18" i="1"/>
  <c r="H17" i="1"/>
  <c r="H16" i="1"/>
  <c r="H15" i="1"/>
  <c r="H13" i="1"/>
  <c r="H12" i="1"/>
  <c r="H11" i="1"/>
  <c r="H10" i="1"/>
  <c r="H8" i="1"/>
  <c r="H7" i="1"/>
  <c r="H6" i="1"/>
  <c r="H5" i="1"/>
  <c r="G9" i="1"/>
  <c r="F9" i="1"/>
  <c r="E9" i="1"/>
  <c r="D9" i="1"/>
  <c r="C9" i="1"/>
  <c r="G4" i="1"/>
  <c r="F4" i="1"/>
  <c r="E4" i="1"/>
  <c r="D4" i="1"/>
  <c r="C4" i="1"/>
  <c r="H4" i="1" l="1"/>
  <c r="F27" i="1"/>
  <c r="D37" i="1"/>
  <c r="G27" i="1"/>
  <c r="G37" i="1"/>
  <c r="H33" i="1"/>
  <c r="C37" i="1"/>
  <c r="E37" i="1"/>
  <c r="C71" i="1"/>
  <c r="D27" i="1"/>
  <c r="F37" i="1"/>
  <c r="H9" i="1"/>
  <c r="C27" i="1"/>
  <c r="E71" i="1"/>
  <c r="D71" i="1"/>
  <c r="H14" i="1"/>
  <c r="E27" i="1"/>
  <c r="G71" i="1"/>
  <c r="H66" i="1"/>
  <c r="H57" i="1"/>
  <c r="H50" i="1"/>
  <c r="H42" i="1"/>
  <c r="H38" i="1"/>
  <c r="H28" i="1"/>
  <c r="H23" i="1"/>
  <c r="H27" i="1" l="1"/>
  <c r="F3" i="1"/>
  <c r="F72" i="1" s="1"/>
  <c r="C3" i="1"/>
  <c r="C72" i="1" s="1"/>
  <c r="H37" i="1"/>
  <c r="G3" i="1"/>
  <c r="G73" i="1" s="1"/>
  <c r="D3" i="1"/>
  <c r="D72" i="1" s="1"/>
  <c r="E3" i="1"/>
  <c r="E73" i="1" s="1"/>
  <c r="H71" i="1"/>
  <c r="H73" i="1" l="1"/>
  <c r="F74" i="1"/>
  <c r="G75" i="1" s="1"/>
  <c r="D74" i="1"/>
  <c r="E75" i="1" s="1"/>
  <c r="H3" i="1"/>
  <c r="H72" i="1"/>
  <c r="H74" i="1" l="1"/>
</calcChain>
</file>

<file path=xl/sharedStrings.xml><?xml version="1.0" encoding="utf-8"?>
<sst xmlns="http://schemas.openxmlformats.org/spreadsheetml/2006/main" count="186" uniqueCount="83">
  <si>
    <t xml:space="preserve">Évfolyam összes óraszáma </t>
  </si>
  <si>
    <t>Munkavállalói ismeretek</t>
  </si>
  <si>
    <t xml:space="preserve">Munkavállalói ismeretek </t>
  </si>
  <si>
    <t xml:space="preserve">Álláskeresés </t>
  </si>
  <si>
    <t xml:space="preserve">  </t>
  </si>
  <si>
    <t xml:space="preserve">Munkajogi alapismeretek </t>
  </si>
  <si>
    <t xml:space="preserve">Munkaviszony létesítése </t>
  </si>
  <si>
    <t xml:space="preserve">Munkanélküliség </t>
  </si>
  <si>
    <t>Munkavállalói idegen nyelv</t>
  </si>
  <si>
    <t xml:space="preserve">Munkavállalói idegen nyelv </t>
  </si>
  <si>
    <t xml:space="preserve">Az álláskeresés lépései, álláshirdetések </t>
  </si>
  <si>
    <t xml:space="preserve">Önéletrajz és motivációs levél </t>
  </si>
  <si>
    <t xml:space="preserve">„Small talk” – általános társalgás </t>
  </si>
  <si>
    <t xml:space="preserve">Állásinterjú </t>
  </si>
  <si>
    <t>Gazdálkodási tevékenység ellátása</t>
  </si>
  <si>
    <t xml:space="preserve">Gazdasági ismeretek </t>
  </si>
  <si>
    <t xml:space="preserve">Gazdasági alapfogalmak </t>
  </si>
  <si>
    <t xml:space="preserve">A háztartás gazdálkodása </t>
  </si>
  <si>
    <t xml:space="preserve">A vállalat termelői magatartása </t>
  </si>
  <si>
    <t xml:space="preserve">Az állam gazdasági szerepe, feladatai </t>
  </si>
  <si>
    <t xml:space="preserve">Jogi alapfogalmak </t>
  </si>
  <si>
    <t xml:space="preserve">Tudatos fogyasztói magatartás </t>
  </si>
  <si>
    <t xml:space="preserve">Marketing alapfogalmak </t>
  </si>
  <si>
    <t xml:space="preserve">Nemzetközi gazdasági kapcsolatok </t>
  </si>
  <si>
    <t xml:space="preserve">Vállalkozások működtetése </t>
  </si>
  <si>
    <t xml:space="preserve">A vállalkozások gazdálkodása </t>
  </si>
  <si>
    <t xml:space="preserve">A gazdálkodási folyamatok elszámolása </t>
  </si>
  <si>
    <t xml:space="preserve">Statisztikai alapfogalmak </t>
  </si>
  <si>
    <t xml:space="preserve">Tanulási terület összóraszáma </t>
  </si>
  <si>
    <t>Üzleti kultúra és információkezelés</t>
  </si>
  <si>
    <t xml:space="preserve">Kommunikáció </t>
  </si>
  <si>
    <t xml:space="preserve">Kapcsolatok a mindennapokban </t>
  </si>
  <si>
    <t xml:space="preserve">A munkahelyi kapcsolattartás szabályai </t>
  </si>
  <si>
    <t xml:space="preserve">A kommunikációs folyamat </t>
  </si>
  <si>
    <t xml:space="preserve">Ön- és társismeret fejlesztése </t>
  </si>
  <si>
    <t xml:space="preserve">Digitális alkalmazások </t>
  </si>
  <si>
    <t xml:space="preserve">Munkavédelmi ismeretek </t>
  </si>
  <si>
    <t xml:space="preserve">Tízujjas vakírás </t>
  </si>
  <si>
    <t>Kereskedelmi egység működtetése</t>
  </si>
  <si>
    <t xml:space="preserve">Kereskedelmi ismeretek </t>
  </si>
  <si>
    <t xml:space="preserve">Áruforgalmi ismeretek </t>
  </si>
  <si>
    <t xml:space="preserve">Szakmai számítások </t>
  </si>
  <si>
    <t xml:space="preserve">Online kereskedelem </t>
  </si>
  <si>
    <t xml:space="preserve">Üzlet működtetése </t>
  </si>
  <si>
    <t xml:space="preserve">A kereskedelemben előforduló kockázatok és kockázatértékelés </t>
  </si>
  <si>
    <t xml:space="preserve">Munka-, tűz és balesetvédelem </t>
  </si>
  <si>
    <t xml:space="preserve">Környezetvédelem </t>
  </si>
  <si>
    <t xml:space="preserve">Erőforrás gazdálkodás </t>
  </si>
  <si>
    <t xml:space="preserve">Áru- és vagyonvédelem </t>
  </si>
  <si>
    <t xml:space="preserve">Pénztárgépkezelés </t>
  </si>
  <si>
    <t xml:space="preserve">Pénztárgép működtetése  </t>
  </si>
  <si>
    <t xml:space="preserve">Pénzkezelés szabályai </t>
  </si>
  <si>
    <t xml:space="preserve">Pénzkezelés bizonylatai </t>
  </si>
  <si>
    <t xml:space="preserve">Fizetési eszközök, törvényi előírások </t>
  </si>
  <si>
    <t xml:space="preserve">A pénztáros elszámoltatása </t>
  </si>
  <si>
    <t xml:space="preserve">Önkiszolgáló pénztárterminál </t>
  </si>
  <si>
    <t xml:space="preserve">Termékismeret és -forgalmazás </t>
  </si>
  <si>
    <t xml:space="preserve">Árurendszerek </t>
  </si>
  <si>
    <t xml:space="preserve">Minőség </t>
  </si>
  <si>
    <t xml:space="preserve">Fogyasztói érdekvédelem  </t>
  </si>
  <si>
    <t xml:space="preserve">Árufőcsoportok bemutatása </t>
  </si>
  <si>
    <t xml:space="preserve">Termékkihelyezés  </t>
  </si>
  <si>
    <t xml:space="preserve">Csomagolás </t>
  </si>
  <si>
    <t xml:space="preserve">Specifikus termékismeret </t>
  </si>
  <si>
    <t xml:space="preserve">Fogyasztói trendek  </t>
  </si>
  <si>
    <t xml:space="preserve">Üzleti kommunikáció </t>
  </si>
  <si>
    <t xml:space="preserve">Az értékesítő szerepe  </t>
  </si>
  <si>
    <t xml:space="preserve">A vásárlói döntést befolyásoló tényezők </t>
  </si>
  <si>
    <t xml:space="preserve">Értékesítési technikák és eladásösztönzés </t>
  </si>
  <si>
    <t xml:space="preserve">Digitális kommunikáció </t>
  </si>
  <si>
    <t>Duális képzőhelyen oktatott tartalmak aránya:</t>
  </si>
  <si>
    <t>Évfolyam</t>
  </si>
  <si>
    <t>1/9.</t>
  </si>
  <si>
    <t>2/10.</t>
  </si>
  <si>
    <t>3/11.</t>
  </si>
  <si>
    <t>A képzés összes óraszáma</t>
  </si>
  <si>
    <t>Iskolai tanműhely és tanterem</t>
  </si>
  <si>
    <t>duális képzőhely</t>
  </si>
  <si>
    <t>Képzés a gazdálkodó szervezetnél:</t>
  </si>
  <si>
    <t>Összesen:</t>
  </si>
  <si>
    <t>Kereskedelmi értékesítő</t>
  </si>
  <si>
    <t>Képzés az iskolában:</t>
  </si>
  <si>
    <t>Portfóliókészítés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</si>
</sst>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topLeftCell="A35" zoomScale="55" zoomScaleNormal="55" workbookViewId="0">
      <selection sqref="A1:H75"/>
    </sheetView>
  </sheetViews>
  <sheetFormatPr defaultRowHeight="11.5" x14ac:dyDescent="0.25"/>
  <cols>
    <col min="1" max="1" width="10.6328125" style="2" customWidth="1"/>
    <col min="2" max="2" width="25.6328125" style="2" customWidth="1"/>
    <col min="3" max="8" width="10.6328125" style="2" customWidth="1"/>
    <col min="9" max="16384" width="8.7265625" style="2"/>
  </cols>
  <sheetData>
    <row r="1" spans="1:9" x14ac:dyDescent="0.25">
      <c r="A1" s="49" t="s">
        <v>71</v>
      </c>
      <c r="B1" s="50"/>
      <c r="C1" s="15" t="s">
        <v>72</v>
      </c>
      <c r="D1" s="33" t="s">
        <v>73</v>
      </c>
      <c r="E1" s="33"/>
      <c r="F1" s="33" t="s">
        <v>74</v>
      </c>
      <c r="G1" s="33"/>
      <c r="H1" s="39" t="s">
        <v>75</v>
      </c>
    </row>
    <row r="2" spans="1:9" ht="34.5" x14ac:dyDescent="0.25">
      <c r="A2" s="51" t="s">
        <v>80</v>
      </c>
      <c r="B2" s="52"/>
      <c r="C2" s="5" t="s">
        <v>76</v>
      </c>
      <c r="D2" s="5" t="s">
        <v>76</v>
      </c>
      <c r="E2" s="16" t="s">
        <v>77</v>
      </c>
      <c r="F2" s="5" t="s">
        <v>76</v>
      </c>
      <c r="G2" s="16" t="s">
        <v>77</v>
      </c>
      <c r="H2" s="39"/>
    </row>
    <row r="3" spans="1:9" x14ac:dyDescent="0.25">
      <c r="A3" s="46" t="s">
        <v>0</v>
      </c>
      <c r="B3" s="46"/>
      <c r="C3" s="6">
        <f>SUM(C4,C9,C27,C37,C71)</f>
        <v>576</v>
      </c>
      <c r="D3" s="6">
        <f>SUM(D4,D9,D27,D37,D71)</f>
        <v>270</v>
      </c>
      <c r="E3" s="6">
        <f>SUM(E4,E9,E27,E37,E71)</f>
        <v>630</v>
      </c>
      <c r="F3" s="19">
        <f>SUM(F4,F9,F27,F37,F71)</f>
        <v>232.5</v>
      </c>
      <c r="G3" s="19">
        <f>SUM(G4,G9,G27,G37,G71)</f>
        <v>542.5</v>
      </c>
      <c r="H3" s="7">
        <f>SUM(C3:G3)</f>
        <v>2251</v>
      </c>
      <c r="I3" s="8"/>
    </row>
    <row r="4" spans="1:9" x14ac:dyDescent="0.25">
      <c r="A4" s="47" t="s">
        <v>1</v>
      </c>
      <c r="B4" s="9" t="s">
        <v>2</v>
      </c>
      <c r="C4" s="6">
        <f>SUM(C5:C8)</f>
        <v>18</v>
      </c>
      <c r="D4" s="6">
        <f t="shared" ref="D4:G4" si="0">SUM(D5:D8)</f>
        <v>0</v>
      </c>
      <c r="E4" s="6">
        <f t="shared" si="0"/>
        <v>0</v>
      </c>
      <c r="F4" s="19">
        <f t="shared" si="0"/>
        <v>0</v>
      </c>
      <c r="G4" s="19">
        <f t="shared" si="0"/>
        <v>0</v>
      </c>
      <c r="H4" s="7">
        <f>SUM(C4:G4)</f>
        <v>18</v>
      </c>
    </row>
    <row r="5" spans="1:9" x14ac:dyDescent="0.25">
      <c r="A5" s="47"/>
      <c r="B5" s="10" t="s">
        <v>3</v>
      </c>
      <c r="C5" s="11">
        <v>5</v>
      </c>
      <c r="D5" s="11" t="s">
        <v>4</v>
      </c>
      <c r="E5" s="11"/>
      <c r="F5" s="20" t="s">
        <v>4</v>
      </c>
      <c r="G5" s="20"/>
      <c r="H5" s="12">
        <f t="shared" ref="H5:H70" si="1">SUM(C5:G5)</f>
        <v>5</v>
      </c>
    </row>
    <row r="6" spans="1:9" x14ac:dyDescent="0.25">
      <c r="A6" s="47"/>
      <c r="B6" s="10" t="s">
        <v>5</v>
      </c>
      <c r="C6" s="11">
        <v>5</v>
      </c>
      <c r="D6" s="11" t="s">
        <v>4</v>
      </c>
      <c r="E6" s="11"/>
      <c r="F6" s="20" t="s">
        <v>4</v>
      </c>
      <c r="G6" s="20"/>
      <c r="H6" s="12">
        <f t="shared" si="1"/>
        <v>5</v>
      </c>
    </row>
    <row r="7" spans="1:9" x14ac:dyDescent="0.25">
      <c r="A7" s="47"/>
      <c r="B7" s="10" t="s">
        <v>6</v>
      </c>
      <c r="C7" s="11">
        <v>5</v>
      </c>
      <c r="D7" s="11" t="s">
        <v>4</v>
      </c>
      <c r="E7" s="11"/>
      <c r="F7" s="20" t="s">
        <v>4</v>
      </c>
      <c r="G7" s="20"/>
      <c r="H7" s="12">
        <f t="shared" si="1"/>
        <v>5</v>
      </c>
    </row>
    <row r="8" spans="1:9" x14ac:dyDescent="0.25">
      <c r="A8" s="47"/>
      <c r="B8" s="10" t="s">
        <v>7</v>
      </c>
      <c r="C8" s="11">
        <v>3</v>
      </c>
      <c r="D8" s="11" t="s">
        <v>4</v>
      </c>
      <c r="E8" s="11"/>
      <c r="F8" s="20" t="s">
        <v>4</v>
      </c>
      <c r="G8" s="20"/>
      <c r="H8" s="12">
        <f t="shared" si="1"/>
        <v>3</v>
      </c>
    </row>
    <row r="9" spans="1:9" x14ac:dyDescent="0.25">
      <c r="A9" s="47" t="s">
        <v>8</v>
      </c>
      <c r="B9" s="9" t="s">
        <v>9</v>
      </c>
      <c r="C9" s="6">
        <f>SUM(C10:C13)</f>
        <v>0</v>
      </c>
      <c r="D9" s="6">
        <f t="shared" ref="D9:G9" si="2">SUM(D10:D13)</f>
        <v>0</v>
      </c>
      <c r="E9" s="6">
        <f t="shared" si="2"/>
        <v>0</v>
      </c>
      <c r="F9" s="19">
        <f t="shared" si="2"/>
        <v>62</v>
      </c>
      <c r="G9" s="19">
        <f t="shared" si="2"/>
        <v>0</v>
      </c>
      <c r="H9" s="7">
        <f t="shared" si="1"/>
        <v>62</v>
      </c>
    </row>
    <row r="10" spans="1:9" ht="23" x14ac:dyDescent="0.25">
      <c r="A10" s="47"/>
      <c r="B10" s="10" t="s">
        <v>10</v>
      </c>
      <c r="C10" s="11" t="s">
        <v>4</v>
      </c>
      <c r="D10" s="11" t="s">
        <v>4</v>
      </c>
      <c r="E10" s="11"/>
      <c r="F10" s="20">
        <v>11</v>
      </c>
      <c r="G10" s="20"/>
      <c r="H10" s="12">
        <f t="shared" si="1"/>
        <v>11</v>
      </c>
    </row>
    <row r="11" spans="1:9" x14ac:dyDescent="0.25">
      <c r="A11" s="47"/>
      <c r="B11" s="10" t="s">
        <v>11</v>
      </c>
      <c r="C11" s="11" t="s">
        <v>4</v>
      </c>
      <c r="D11" s="11" t="s">
        <v>4</v>
      </c>
      <c r="E11" s="11"/>
      <c r="F11" s="20">
        <v>20</v>
      </c>
      <c r="G11" s="20"/>
      <c r="H11" s="12">
        <f t="shared" si="1"/>
        <v>20</v>
      </c>
    </row>
    <row r="12" spans="1:9" x14ac:dyDescent="0.25">
      <c r="A12" s="47"/>
      <c r="B12" s="10" t="s">
        <v>12</v>
      </c>
      <c r="C12" s="11" t="s">
        <v>4</v>
      </c>
      <c r="D12" s="11" t="s">
        <v>4</v>
      </c>
      <c r="E12" s="11"/>
      <c r="F12" s="20">
        <v>11</v>
      </c>
      <c r="G12" s="20"/>
      <c r="H12" s="12">
        <f t="shared" si="1"/>
        <v>11</v>
      </c>
    </row>
    <row r="13" spans="1:9" x14ac:dyDescent="0.25">
      <c r="A13" s="47"/>
      <c r="B13" s="10" t="s">
        <v>13</v>
      </c>
      <c r="C13" s="11" t="s">
        <v>4</v>
      </c>
      <c r="D13" s="11" t="s">
        <v>4</v>
      </c>
      <c r="E13" s="11"/>
      <c r="F13" s="20">
        <v>20</v>
      </c>
      <c r="G13" s="20"/>
      <c r="H13" s="12">
        <f t="shared" si="1"/>
        <v>20</v>
      </c>
    </row>
    <row r="14" spans="1:9" x14ac:dyDescent="0.25">
      <c r="A14" s="40" t="s">
        <v>14</v>
      </c>
      <c r="B14" s="9" t="s">
        <v>15</v>
      </c>
      <c r="C14" s="6">
        <f>SUM(C15:C22)</f>
        <v>216</v>
      </c>
      <c r="D14" s="6">
        <f t="shared" ref="D14:G14" si="3">SUM(D15:D22)</f>
        <v>0</v>
      </c>
      <c r="E14" s="6">
        <f t="shared" si="3"/>
        <v>0</v>
      </c>
      <c r="F14" s="19">
        <f t="shared" si="3"/>
        <v>0</v>
      </c>
      <c r="G14" s="19">
        <f t="shared" si="3"/>
        <v>0</v>
      </c>
      <c r="H14" s="7">
        <f t="shared" si="1"/>
        <v>216</v>
      </c>
    </row>
    <row r="15" spans="1:9" x14ac:dyDescent="0.25">
      <c r="A15" s="41"/>
      <c r="B15" s="10" t="s">
        <v>16</v>
      </c>
      <c r="C15" s="11">
        <v>24</v>
      </c>
      <c r="D15" s="11" t="s">
        <v>4</v>
      </c>
      <c r="E15" s="11"/>
      <c r="F15" s="20" t="s">
        <v>4</v>
      </c>
      <c r="G15" s="20"/>
      <c r="H15" s="12">
        <f t="shared" si="1"/>
        <v>24</v>
      </c>
    </row>
    <row r="16" spans="1:9" x14ac:dyDescent="0.25">
      <c r="A16" s="41"/>
      <c r="B16" s="10" t="s">
        <v>17</v>
      </c>
      <c r="C16" s="11">
        <v>33</v>
      </c>
      <c r="D16" s="11" t="s">
        <v>4</v>
      </c>
      <c r="E16" s="11"/>
      <c r="F16" s="20" t="s">
        <v>4</v>
      </c>
      <c r="G16" s="20"/>
      <c r="H16" s="12">
        <f t="shared" si="1"/>
        <v>33</v>
      </c>
    </row>
    <row r="17" spans="1:8" x14ac:dyDescent="0.25">
      <c r="A17" s="41"/>
      <c r="B17" s="10" t="s">
        <v>18</v>
      </c>
      <c r="C17" s="11">
        <v>51</v>
      </c>
      <c r="D17" s="11" t="s">
        <v>4</v>
      </c>
      <c r="E17" s="11"/>
      <c r="F17" s="20" t="s">
        <v>4</v>
      </c>
      <c r="G17" s="20"/>
      <c r="H17" s="12">
        <f t="shared" si="1"/>
        <v>51</v>
      </c>
    </row>
    <row r="18" spans="1:8" ht="23" x14ac:dyDescent="0.25">
      <c r="A18" s="41"/>
      <c r="B18" s="10" t="s">
        <v>19</v>
      </c>
      <c r="C18" s="11">
        <v>27</v>
      </c>
      <c r="D18" s="11" t="s">
        <v>4</v>
      </c>
      <c r="E18" s="11"/>
      <c r="F18" s="20" t="s">
        <v>4</v>
      </c>
      <c r="G18" s="20"/>
      <c r="H18" s="12">
        <f t="shared" si="1"/>
        <v>27</v>
      </c>
    </row>
    <row r="19" spans="1:8" x14ac:dyDescent="0.25">
      <c r="A19" s="41"/>
      <c r="B19" s="10" t="s">
        <v>20</v>
      </c>
      <c r="C19" s="11">
        <v>15</v>
      </c>
      <c r="D19" s="11" t="s">
        <v>4</v>
      </c>
      <c r="E19" s="11"/>
      <c r="F19" s="20" t="s">
        <v>4</v>
      </c>
      <c r="G19" s="20"/>
      <c r="H19" s="12">
        <f t="shared" si="1"/>
        <v>15</v>
      </c>
    </row>
    <row r="20" spans="1:8" x14ac:dyDescent="0.25">
      <c r="A20" s="41"/>
      <c r="B20" s="10" t="s">
        <v>21</v>
      </c>
      <c r="C20" s="11">
        <v>15</v>
      </c>
      <c r="D20" s="11" t="s">
        <v>4</v>
      </c>
      <c r="E20" s="11"/>
      <c r="F20" s="20" t="s">
        <v>4</v>
      </c>
      <c r="G20" s="20"/>
      <c r="H20" s="12">
        <f t="shared" si="1"/>
        <v>15</v>
      </c>
    </row>
    <row r="21" spans="1:8" x14ac:dyDescent="0.25">
      <c r="A21" s="41"/>
      <c r="B21" s="10" t="s">
        <v>22</v>
      </c>
      <c r="C21" s="11">
        <v>24</v>
      </c>
      <c r="D21" s="11" t="s">
        <v>4</v>
      </c>
      <c r="E21" s="11"/>
      <c r="F21" s="20" t="s">
        <v>4</v>
      </c>
      <c r="G21" s="20"/>
      <c r="H21" s="12">
        <f t="shared" si="1"/>
        <v>24</v>
      </c>
    </row>
    <row r="22" spans="1:8" ht="23" x14ac:dyDescent="0.25">
      <c r="A22" s="41"/>
      <c r="B22" s="10" t="s">
        <v>23</v>
      </c>
      <c r="C22" s="11">
        <v>27</v>
      </c>
      <c r="D22" s="11" t="s">
        <v>4</v>
      </c>
      <c r="E22" s="11"/>
      <c r="F22" s="20" t="s">
        <v>4</v>
      </c>
      <c r="G22" s="20"/>
      <c r="H22" s="12">
        <f t="shared" si="1"/>
        <v>27</v>
      </c>
    </row>
    <row r="23" spans="1:8" x14ac:dyDescent="0.25">
      <c r="A23" s="41"/>
      <c r="B23" s="9" t="s">
        <v>24</v>
      </c>
      <c r="C23" s="6">
        <f>SUM(C24:C26)</f>
        <v>72</v>
      </c>
      <c r="D23" s="6">
        <f t="shared" ref="D23:G23" si="4">SUM(D24:D26)</f>
        <v>0</v>
      </c>
      <c r="E23" s="6">
        <f t="shared" si="4"/>
        <v>0</v>
      </c>
      <c r="F23" s="19">
        <f t="shared" si="4"/>
        <v>0</v>
      </c>
      <c r="G23" s="19">
        <f t="shared" si="4"/>
        <v>0</v>
      </c>
      <c r="H23" s="7">
        <f t="shared" si="1"/>
        <v>72</v>
      </c>
    </row>
    <row r="24" spans="1:8" x14ac:dyDescent="0.25">
      <c r="A24" s="41"/>
      <c r="B24" s="10" t="s">
        <v>25</v>
      </c>
      <c r="C24" s="11">
        <v>9</v>
      </c>
      <c r="D24" s="11" t="s">
        <v>4</v>
      </c>
      <c r="E24" s="11"/>
      <c r="F24" s="20" t="s">
        <v>4</v>
      </c>
      <c r="G24" s="20"/>
      <c r="H24" s="12">
        <f t="shared" si="1"/>
        <v>9</v>
      </c>
    </row>
    <row r="25" spans="1:8" ht="23" x14ac:dyDescent="0.25">
      <c r="A25" s="41"/>
      <c r="B25" s="10" t="s">
        <v>26</v>
      </c>
      <c r="C25" s="11">
        <v>27</v>
      </c>
      <c r="D25" s="11" t="s">
        <v>4</v>
      </c>
      <c r="E25" s="11"/>
      <c r="F25" s="20" t="s">
        <v>4</v>
      </c>
      <c r="G25" s="20"/>
      <c r="H25" s="12">
        <f t="shared" si="1"/>
        <v>27</v>
      </c>
    </row>
    <row r="26" spans="1:8" x14ac:dyDescent="0.25">
      <c r="A26" s="41"/>
      <c r="B26" s="10" t="s">
        <v>27</v>
      </c>
      <c r="C26" s="11">
        <v>36</v>
      </c>
      <c r="D26" s="11" t="s">
        <v>4</v>
      </c>
      <c r="E26" s="11"/>
      <c r="F26" s="20" t="s">
        <v>4</v>
      </c>
      <c r="G26" s="20"/>
      <c r="H26" s="12">
        <f t="shared" si="1"/>
        <v>36</v>
      </c>
    </row>
    <row r="27" spans="1:8" x14ac:dyDescent="0.25">
      <c r="A27" s="42"/>
      <c r="B27" s="13" t="s">
        <v>28</v>
      </c>
      <c r="C27" s="14">
        <f>SUM(C14,C23)</f>
        <v>288</v>
      </c>
      <c r="D27" s="14">
        <f t="shared" ref="D27:G27" si="5">SUM(D14,D23)</f>
        <v>0</v>
      </c>
      <c r="E27" s="14">
        <f t="shared" si="5"/>
        <v>0</v>
      </c>
      <c r="F27" s="21">
        <f t="shared" si="5"/>
        <v>0</v>
      </c>
      <c r="G27" s="21">
        <f t="shared" si="5"/>
        <v>0</v>
      </c>
      <c r="H27" s="12">
        <f t="shared" si="1"/>
        <v>288</v>
      </c>
    </row>
    <row r="28" spans="1:8" x14ac:dyDescent="0.25">
      <c r="A28" s="48" t="s">
        <v>29</v>
      </c>
      <c r="B28" s="9" t="s">
        <v>30</v>
      </c>
      <c r="C28" s="6">
        <f>SUM(C29:C32)</f>
        <v>108</v>
      </c>
      <c r="D28" s="6">
        <f t="shared" ref="D28:G28" si="6">SUM(D29:D32)</f>
        <v>0</v>
      </c>
      <c r="E28" s="6">
        <f t="shared" si="6"/>
        <v>0</v>
      </c>
      <c r="F28" s="19">
        <f t="shared" si="6"/>
        <v>0</v>
      </c>
      <c r="G28" s="19">
        <f t="shared" si="6"/>
        <v>0</v>
      </c>
      <c r="H28" s="7">
        <f t="shared" si="1"/>
        <v>108</v>
      </c>
    </row>
    <row r="29" spans="1:8" x14ac:dyDescent="0.25">
      <c r="A29" s="48"/>
      <c r="B29" s="10" t="s">
        <v>31</v>
      </c>
      <c r="C29" s="11">
        <v>18</v>
      </c>
      <c r="D29" s="11" t="s">
        <v>4</v>
      </c>
      <c r="E29" s="11"/>
      <c r="F29" s="20" t="s">
        <v>4</v>
      </c>
      <c r="G29" s="20"/>
      <c r="H29" s="12">
        <f t="shared" si="1"/>
        <v>18</v>
      </c>
    </row>
    <row r="30" spans="1:8" ht="23" x14ac:dyDescent="0.25">
      <c r="A30" s="48"/>
      <c r="B30" s="10" t="s">
        <v>32</v>
      </c>
      <c r="C30" s="11">
        <v>18</v>
      </c>
      <c r="D30" s="11" t="s">
        <v>4</v>
      </c>
      <c r="E30" s="11"/>
      <c r="F30" s="20" t="s">
        <v>4</v>
      </c>
      <c r="G30" s="20"/>
      <c r="H30" s="12">
        <f t="shared" si="1"/>
        <v>18</v>
      </c>
    </row>
    <row r="31" spans="1:8" x14ac:dyDescent="0.25">
      <c r="A31" s="48"/>
      <c r="B31" s="10" t="s">
        <v>33</v>
      </c>
      <c r="C31" s="11">
        <v>36</v>
      </c>
      <c r="D31" s="11" t="s">
        <v>4</v>
      </c>
      <c r="E31" s="11"/>
      <c r="F31" s="20" t="s">
        <v>4</v>
      </c>
      <c r="G31" s="20"/>
      <c r="H31" s="12">
        <f t="shared" si="1"/>
        <v>36</v>
      </c>
    </row>
    <row r="32" spans="1:8" x14ac:dyDescent="0.25">
      <c r="A32" s="48"/>
      <c r="B32" s="10" t="s">
        <v>34</v>
      </c>
      <c r="C32" s="11">
        <v>36</v>
      </c>
      <c r="D32" s="11" t="s">
        <v>4</v>
      </c>
      <c r="E32" s="11"/>
      <c r="F32" s="20" t="s">
        <v>4</v>
      </c>
      <c r="G32" s="20"/>
      <c r="H32" s="12">
        <f t="shared" si="1"/>
        <v>36</v>
      </c>
    </row>
    <row r="33" spans="1:8" x14ac:dyDescent="0.25">
      <c r="A33" s="48"/>
      <c r="B33" s="9" t="s">
        <v>35</v>
      </c>
      <c r="C33" s="6">
        <f>SUM(C34:C36)</f>
        <v>162</v>
      </c>
      <c r="D33" s="6">
        <f t="shared" ref="D33:G33" si="7">SUM(D34:D36)</f>
        <v>0</v>
      </c>
      <c r="E33" s="6">
        <f t="shared" si="7"/>
        <v>0</v>
      </c>
      <c r="F33" s="19">
        <f t="shared" si="7"/>
        <v>0</v>
      </c>
      <c r="G33" s="19">
        <f t="shared" si="7"/>
        <v>0</v>
      </c>
      <c r="H33" s="7">
        <f t="shared" si="1"/>
        <v>162</v>
      </c>
    </row>
    <row r="34" spans="1:8" x14ac:dyDescent="0.25">
      <c r="A34" s="48"/>
      <c r="B34" s="10" t="s">
        <v>36</v>
      </c>
      <c r="C34" s="11">
        <v>4</v>
      </c>
      <c r="D34" s="11" t="s">
        <v>4</v>
      </c>
      <c r="E34" s="11"/>
      <c r="F34" s="20" t="s">
        <v>4</v>
      </c>
      <c r="G34" s="20"/>
      <c r="H34" s="12">
        <f t="shared" si="1"/>
        <v>4</v>
      </c>
    </row>
    <row r="35" spans="1:8" x14ac:dyDescent="0.25">
      <c r="A35" s="48"/>
      <c r="B35" s="10" t="s">
        <v>37</v>
      </c>
      <c r="C35" s="11">
        <v>104</v>
      </c>
      <c r="D35" s="11" t="s">
        <v>4</v>
      </c>
      <c r="E35" s="11"/>
      <c r="F35" s="20" t="s">
        <v>4</v>
      </c>
      <c r="G35" s="20"/>
      <c r="H35" s="12">
        <f t="shared" si="1"/>
        <v>104</v>
      </c>
    </row>
    <row r="36" spans="1:8" x14ac:dyDescent="0.25">
      <c r="A36" s="48"/>
      <c r="B36" s="10" t="s">
        <v>35</v>
      </c>
      <c r="C36" s="11">
        <v>54</v>
      </c>
      <c r="D36" s="11" t="s">
        <v>4</v>
      </c>
      <c r="E36" s="11"/>
      <c r="F36" s="20" t="s">
        <v>4</v>
      </c>
      <c r="G36" s="20"/>
      <c r="H36" s="12">
        <f t="shared" si="1"/>
        <v>54</v>
      </c>
    </row>
    <row r="37" spans="1:8" x14ac:dyDescent="0.25">
      <c r="A37" s="48"/>
      <c r="B37" s="13" t="s">
        <v>28</v>
      </c>
      <c r="C37" s="14">
        <f>SUM(C28,C33)</f>
        <v>270</v>
      </c>
      <c r="D37" s="14">
        <f t="shared" ref="D37:G37" si="8">SUM(D28,D33)</f>
        <v>0</v>
      </c>
      <c r="E37" s="14">
        <f t="shared" si="8"/>
        <v>0</v>
      </c>
      <c r="F37" s="21">
        <f t="shared" si="8"/>
        <v>0</v>
      </c>
      <c r="G37" s="21">
        <f t="shared" si="8"/>
        <v>0</v>
      </c>
      <c r="H37" s="12">
        <f t="shared" si="1"/>
        <v>270</v>
      </c>
    </row>
    <row r="38" spans="1:8" x14ac:dyDescent="0.25">
      <c r="A38" s="43" t="s">
        <v>38</v>
      </c>
      <c r="B38" s="9" t="s">
        <v>39</v>
      </c>
      <c r="C38" s="6">
        <f>SUM(C39:C41)</f>
        <v>0</v>
      </c>
      <c r="D38" s="6">
        <f t="shared" ref="D38:G38" si="9">SUM(D39:D41)</f>
        <v>108</v>
      </c>
      <c r="E38" s="6">
        <f t="shared" si="9"/>
        <v>144</v>
      </c>
      <c r="F38" s="19">
        <f t="shared" si="9"/>
        <v>47</v>
      </c>
      <c r="G38" s="19">
        <f t="shared" si="9"/>
        <v>232</v>
      </c>
      <c r="H38" s="7">
        <f t="shared" si="1"/>
        <v>531</v>
      </c>
    </row>
    <row r="39" spans="1:8" x14ac:dyDescent="0.25">
      <c r="A39" s="44"/>
      <c r="B39" s="10" t="s">
        <v>40</v>
      </c>
      <c r="C39" s="11" t="s">
        <v>4</v>
      </c>
      <c r="D39" s="11">
        <v>36</v>
      </c>
      <c r="E39" s="17">
        <v>144</v>
      </c>
      <c r="F39" s="20"/>
      <c r="G39" s="22">
        <v>141</v>
      </c>
      <c r="H39" s="12">
        <f t="shared" si="1"/>
        <v>321</v>
      </c>
    </row>
    <row r="40" spans="1:8" x14ac:dyDescent="0.25">
      <c r="A40" s="44"/>
      <c r="B40" s="10" t="s">
        <v>41</v>
      </c>
      <c r="C40" s="11" t="s">
        <v>4</v>
      </c>
      <c r="D40" s="11">
        <v>72</v>
      </c>
      <c r="E40" s="11"/>
      <c r="F40" s="25">
        <v>47</v>
      </c>
      <c r="G40" s="22">
        <v>25</v>
      </c>
      <c r="H40" s="12">
        <f t="shared" si="1"/>
        <v>144</v>
      </c>
    </row>
    <row r="41" spans="1:8" x14ac:dyDescent="0.25">
      <c r="A41" s="44"/>
      <c r="B41" s="10" t="s">
        <v>42</v>
      </c>
      <c r="C41" s="11" t="s">
        <v>4</v>
      </c>
      <c r="D41" s="11" t="s">
        <v>4</v>
      </c>
      <c r="E41" s="11"/>
      <c r="F41" s="20"/>
      <c r="G41" s="22">
        <v>66</v>
      </c>
      <c r="H41" s="12">
        <f t="shared" si="1"/>
        <v>66</v>
      </c>
    </row>
    <row r="42" spans="1:8" x14ac:dyDescent="0.25">
      <c r="A42" s="44"/>
      <c r="B42" s="9" t="s">
        <v>43</v>
      </c>
      <c r="C42" s="6">
        <f>SUM(C43:C47)</f>
        <v>0</v>
      </c>
      <c r="D42" s="6">
        <f t="shared" ref="D42:G42" si="10">SUM(D43:D47)</f>
        <v>54</v>
      </c>
      <c r="E42" s="6">
        <f t="shared" si="10"/>
        <v>126</v>
      </c>
      <c r="F42" s="19">
        <f t="shared" si="10"/>
        <v>0</v>
      </c>
      <c r="G42" s="19">
        <f t="shared" si="10"/>
        <v>31</v>
      </c>
      <c r="H42" s="7">
        <f t="shared" si="1"/>
        <v>211</v>
      </c>
    </row>
    <row r="43" spans="1:8" ht="23" x14ac:dyDescent="0.25">
      <c r="A43" s="44"/>
      <c r="B43" s="10" t="s">
        <v>44</v>
      </c>
      <c r="C43" s="11" t="s">
        <v>4</v>
      </c>
      <c r="D43" s="11"/>
      <c r="E43" s="17">
        <v>36</v>
      </c>
      <c r="F43" s="20" t="s">
        <v>4</v>
      </c>
      <c r="G43" s="20"/>
      <c r="H43" s="12">
        <f t="shared" si="1"/>
        <v>36</v>
      </c>
    </row>
    <row r="44" spans="1:8" x14ac:dyDescent="0.25">
      <c r="A44" s="44"/>
      <c r="B44" s="10" t="s">
        <v>45</v>
      </c>
      <c r="C44" s="11" t="s">
        <v>4</v>
      </c>
      <c r="D44" s="11"/>
      <c r="E44" s="17">
        <v>54</v>
      </c>
      <c r="F44" s="20" t="s">
        <v>4</v>
      </c>
      <c r="G44" s="20"/>
      <c r="H44" s="12">
        <f t="shared" si="1"/>
        <v>54</v>
      </c>
    </row>
    <row r="45" spans="1:8" x14ac:dyDescent="0.25">
      <c r="A45" s="44"/>
      <c r="B45" s="10" t="s">
        <v>46</v>
      </c>
      <c r="C45" s="11" t="s">
        <v>4</v>
      </c>
      <c r="D45" s="11"/>
      <c r="E45" s="17">
        <v>36</v>
      </c>
      <c r="F45" s="20" t="s">
        <v>4</v>
      </c>
      <c r="G45" s="20"/>
      <c r="H45" s="12">
        <f t="shared" si="1"/>
        <v>36</v>
      </c>
    </row>
    <row r="46" spans="1:8" x14ac:dyDescent="0.25">
      <c r="A46" s="44"/>
      <c r="B46" s="10" t="s">
        <v>47</v>
      </c>
      <c r="C46" s="11" t="s">
        <v>4</v>
      </c>
      <c r="D46" s="11" t="s">
        <v>4</v>
      </c>
      <c r="E46" s="11"/>
      <c r="F46" s="20"/>
      <c r="G46" s="22">
        <v>31</v>
      </c>
      <c r="H46" s="12">
        <f t="shared" si="1"/>
        <v>31</v>
      </c>
    </row>
    <row r="47" spans="1:8" x14ac:dyDescent="0.25">
      <c r="A47" s="44"/>
      <c r="B47" s="10" t="s">
        <v>48</v>
      </c>
      <c r="C47" s="11" t="s">
        <v>4</v>
      </c>
      <c r="D47" s="11">
        <v>54</v>
      </c>
      <c r="E47" s="11"/>
      <c r="F47" s="20" t="s">
        <v>4</v>
      </c>
      <c r="G47" s="20"/>
      <c r="H47" s="12">
        <f t="shared" si="1"/>
        <v>54</v>
      </c>
    </row>
    <row r="48" spans="1:8" x14ac:dyDescent="0.25">
      <c r="A48" s="44"/>
      <c r="B48" s="27" t="s">
        <v>82</v>
      </c>
      <c r="C48" s="28">
        <f t="shared" ref="C48:F48" si="11">SUM(C49)</f>
        <v>0</v>
      </c>
      <c r="D48" s="28">
        <f t="shared" si="11"/>
        <v>0</v>
      </c>
      <c r="E48" s="28">
        <f t="shared" si="11"/>
        <v>0</v>
      </c>
      <c r="F48" s="28">
        <f t="shared" si="11"/>
        <v>31</v>
      </c>
      <c r="G48" s="28">
        <f>SUM(G49)</f>
        <v>0</v>
      </c>
      <c r="H48" s="30">
        <f t="shared" ref="H48:H49" si="12">SUM(C48:G48)</f>
        <v>31</v>
      </c>
    </row>
    <row r="49" spans="1:8" x14ac:dyDescent="0.25">
      <c r="A49" s="44"/>
      <c r="B49" s="29" t="s">
        <v>82</v>
      </c>
      <c r="C49" s="26" t="s">
        <v>4</v>
      </c>
      <c r="D49" s="26" t="s">
        <v>4</v>
      </c>
      <c r="E49" s="26"/>
      <c r="F49" s="26">
        <v>31</v>
      </c>
      <c r="G49" s="26"/>
      <c r="H49" s="31">
        <f t="shared" si="12"/>
        <v>31</v>
      </c>
    </row>
    <row r="50" spans="1:8" x14ac:dyDescent="0.25">
      <c r="A50" s="44"/>
      <c r="B50" s="9" t="s">
        <v>49</v>
      </c>
      <c r="C50" s="6">
        <f>SUM(C51:C56)</f>
        <v>0</v>
      </c>
      <c r="D50" s="6">
        <f>SUM(D51:D56)</f>
        <v>0</v>
      </c>
      <c r="E50" s="6">
        <f>SUM(E51:E56)</f>
        <v>0</v>
      </c>
      <c r="F50" s="19">
        <f>SUM(F51:F56)</f>
        <v>0</v>
      </c>
      <c r="G50" s="19">
        <f>SUM(G51:G56)</f>
        <v>77.5</v>
      </c>
      <c r="H50" s="7">
        <f t="shared" si="1"/>
        <v>77.5</v>
      </c>
    </row>
    <row r="51" spans="1:8" x14ac:dyDescent="0.25">
      <c r="A51" s="44"/>
      <c r="B51" s="10" t="s">
        <v>50</v>
      </c>
      <c r="C51" s="11" t="s">
        <v>4</v>
      </c>
      <c r="D51" s="11" t="s">
        <v>4</v>
      </c>
      <c r="E51" s="11"/>
      <c r="F51" s="20"/>
      <c r="G51" s="22">
        <v>20</v>
      </c>
      <c r="H51" s="12">
        <f t="shared" si="1"/>
        <v>20</v>
      </c>
    </row>
    <row r="52" spans="1:8" x14ac:dyDescent="0.25">
      <c r="A52" s="44"/>
      <c r="B52" s="10" t="s">
        <v>51</v>
      </c>
      <c r="C52" s="11" t="s">
        <v>4</v>
      </c>
      <c r="D52" s="11" t="s">
        <v>4</v>
      </c>
      <c r="E52" s="11"/>
      <c r="F52" s="20"/>
      <c r="G52" s="22">
        <v>12</v>
      </c>
      <c r="H52" s="12">
        <f t="shared" si="1"/>
        <v>12</v>
      </c>
    </row>
    <row r="53" spans="1:8" x14ac:dyDescent="0.25">
      <c r="A53" s="44"/>
      <c r="B53" s="10" t="s">
        <v>52</v>
      </c>
      <c r="C53" s="11" t="s">
        <v>4</v>
      </c>
      <c r="D53" s="11" t="s">
        <v>4</v>
      </c>
      <c r="E53" s="11"/>
      <c r="F53" s="20"/>
      <c r="G53" s="22">
        <v>10</v>
      </c>
      <c r="H53" s="12">
        <f t="shared" si="1"/>
        <v>10</v>
      </c>
    </row>
    <row r="54" spans="1:8" ht="23" x14ac:dyDescent="0.25">
      <c r="A54" s="44"/>
      <c r="B54" s="10" t="s">
        <v>53</v>
      </c>
      <c r="C54" s="11" t="s">
        <v>4</v>
      </c>
      <c r="D54" s="11" t="s">
        <v>4</v>
      </c>
      <c r="E54" s="11"/>
      <c r="F54" s="20"/>
      <c r="G54" s="22">
        <v>10</v>
      </c>
      <c r="H54" s="12">
        <f t="shared" si="1"/>
        <v>10</v>
      </c>
    </row>
    <row r="55" spans="1:8" x14ac:dyDescent="0.25">
      <c r="A55" s="44"/>
      <c r="B55" s="10" t="s">
        <v>54</v>
      </c>
      <c r="C55" s="11" t="s">
        <v>4</v>
      </c>
      <c r="D55" s="11" t="s">
        <v>4</v>
      </c>
      <c r="E55" s="11"/>
      <c r="F55" s="20"/>
      <c r="G55" s="22">
        <v>10</v>
      </c>
      <c r="H55" s="12">
        <f t="shared" si="1"/>
        <v>10</v>
      </c>
    </row>
    <row r="56" spans="1:8" x14ac:dyDescent="0.25">
      <c r="A56" s="44"/>
      <c r="B56" s="10" t="s">
        <v>55</v>
      </c>
      <c r="C56" s="11" t="s">
        <v>4</v>
      </c>
      <c r="D56" s="11" t="s">
        <v>4</v>
      </c>
      <c r="E56" s="11"/>
      <c r="F56" s="20"/>
      <c r="G56" s="22">
        <v>15.5</v>
      </c>
      <c r="H56" s="12">
        <f t="shared" si="1"/>
        <v>15.5</v>
      </c>
    </row>
    <row r="57" spans="1:8" ht="23" x14ac:dyDescent="0.25">
      <c r="A57" s="44"/>
      <c r="B57" s="9" t="s">
        <v>56</v>
      </c>
      <c r="C57" s="6">
        <f>SUM(C58:C65)</f>
        <v>0</v>
      </c>
      <c r="D57" s="6">
        <f t="shared" ref="D57:G57" si="13">SUM(D58:D65)</f>
        <v>108</v>
      </c>
      <c r="E57" s="6">
        <f t="shared" si="13"/>
        <v>180</v>
      </c>
      <c r="F57" s="19">
        <f t="shared" si="13"/>
        <v>46</v>
      </c>
      <c r="G57" s="19">
        <f t="shared" si="13"/>
        <v>140</v>
      </c>
      <c r="H57" s="7">
        <f t="shared" si="1"/>
        <v>474</v>
      </c>
    </row>
    <row r="58" spans="1:8" x14ac:dyDescent="0.25">
      <c r="A58" s="44"/>
      <c r="B58" s="10" t="s">
        <v>57</v>
      </c>
      <c r="C58" s="11" t="s">
        <v>4</v>
      </c>
      <c r="D58" s="11"/>
      <c r="E58" s="11">
        <v>18</v>
      </c>
      <c r="F58" s="20" t="s">
        <v>4</v>
      </c>
      <c r="G58" s="20"/>
      <c r="H58" s="12">
        <f t="shared" si="1"/>
        <v>18</v>
      </c>
    </row>
    <row r="59" spans="1:8" x14ac:dyDescent="0.25">
      <c r="A59" s="44"/>
      <c r="B59" s="10" t="s">
        <v>58</v>
      </c>
      <c r="C59" s="11" t="s">
        <v>4</v>
      </c>
      <c r="D59" s="11">
        <v>36</v>
      </c>
      <c r="E59" s="11"/>
      <c r="F59" s="20" t="s">
        <v>4</v>
      </c>
      <c r="G59" s="20"/>
      <c r="H59" s="12">
        <f t="shared" si="1"/>
        <v>36</v>
      </c>
    </row>
    <row r="60" spans="1:8" x14ac:dyDescent="0.25">
      <c r="A60" s="44"/>
      <c r="B60" s="10" t="s">
        <v>59</v>
      </c>
      <c r="C60" s="11" t="s">
        <v>4</v>
      </c>
      <c r="D60" s="11">
        <v>36</v>
      </c>
      <c r="E60" s="11"/>
      <c r="F60" s="20" t="s">
        <v>4</v>
      </c>
      <c r="G60" s="20"/>
      <c r="H60" s="12">
        <f t="shared" si="1"/>
        <v>36</v>
      </c>
    </row>
    <row r="61" spans="1:8" x14ac:dyDescent="0.25">
      <c r="A61" s="44"/>
      <c r="B61" s="10" t="s">
        <v>60</v>
      </c>
      <c r="C61" s="11" t="s">
        <v>4</v>
      </c>
      <c r="D61" s="11">
        <v>36</v>
      </c>
      <c r="E61" s="17">
        <v>72</v>
      </c>
      <c r="F61" s="20">
        <v>15</v>
      </c>
      <c r="G61" s="22">
        <v>46</v>
      </c>
      <c r="H61" s="12">
        <f t="shared" si="1"/>
        <v>169</v>
      </c>
    </row>
    <row r="62" spans="1:8" x14ac:dyDescent="0.25">
      <c r="A62" s="44"/>
      <c r="B62" s="10" t="s">
        <v>61</v>
      </c>
      <c r="C62" s="11" t="s">
        <v>4</v>
      </c>
      <c r="D62" s="11"/>
      <c r="E62" s="17">
        <v>54</v>
      </c>
      <c r="F62" s="20"/>
      <c r="G62" s="22">
        <v>30</v>
      </c>
      <c r="H62" s="12">
        <f t="shared" si="1"/>
        <v>84</v>
      </c>
    </row>
    <row r="63" spans="1:8" x14ac:dyDescent="0.25">
      <c r="A63" s="44"/>
      <c r="B63" s="10" t="s">
        <v>62</v>
      </c>
      <c r="C63" s="11" t="s">
        <v>4</v>
      </c>
      <c r="D63" s="11"/>
      <c r="E63" s="17">
        <v>36</v>
      </c>
      <c r="F63" s="20"/>
      <c r="G63" s="20"/>
      <c r="H63" s="12">
        <f t="shared" si="1"/>
        <v>36</v>
      </c>
    </row>
    <row r="64" spans="1:8" x14ac:dyDescent="0.25">
      <c r="A64" s="44"/>
      <c r="B64" s="10" t="s">
        <v>63</v>
      </c>
      <c r="C64" s="11" t="s">
        <v>4</v>
      </c>
      <c r="D64" s="11" t="s">
        <v>4</v>
      </c>
      <c r="E64" s="11"/>
      <c r="F64" s="20"/>
      <c r="G64" s="22">
        <v>47</v>
      </c>
      <c r="H64" s="12">
        <f t="shared" si="1"/>
        <v>47</v>
      </c>
    </row>
    <row r="65" spans="1:8" x14ac:dyDescent="0.25">
      <c r="A65" s="44"/>
      <c r="B65" s="10" t="s">
        <v>64</v>
      </c>
      <c r="C65" s="11" t="s">
        <v>4</v>
      </c>
      <c r="D65" s="11" t="s">
        <v>4</v>
      </c>
      <c r="E65" s="11"/>
      <c r="F65" s="20">
        <v>31</v>
      </c>
      <c r="G65" s="22">
        <v>17</v>
      </c>
      <c r="H65" s="12">
        <f t="shared" si="1"/>
        <v>48</v>
      </c>
    </row>
    <row r="66" spans="1:8" x14ac:dyDescent="0.25">
      <c r="A66" s="44"/>
      <c r="B66" s="9" t="s">
        <v>65</v>
      </c>
      <c r="C66" s="6">
        <f>SUM(C67:C70)</f>
        <v>0</v>
      </c>
      <c r="D66" s="6">
        <f t="shared" ref="D66:G66" si="14">SUM(D67:D70)</f>
        <v>0</v>
      </c>
      <c r="E66" s="6">
        <f t="shared" si="14"/>
        <v>180</v>
      </c>
      <c r="F66" s="19">
        <f t="shared" si="14"/>
        <v>46.5</v>
      </c>
      <c r="G66" s="19">
        <f t="shared" si="14"/>
        <v>62</v>
      </c>
      <c r="H66" s="7">
        <f t="shared" si="1"/>
        <v>288.5</v>
      </c>
    </row>
    <row r="67" spans="1:8" x14ac:dyDescent="0.25">
      <c r="A67" s="44"/>
      <c r="B67" s="10" t="s">
        <v>66</v>
      </c>
      <c r="C67" s="11" t="s">
        <v>4</v>
      </c>
      <c r="D67" s="11"/>
      <c r="E67" s="17">
        <v>36</v>
      </c>
      <c r="F67" s="20">
        <v>7</v>
      </c>
      <c r="G67" s="22">
        <v>7</v>
      </c>
      <c r="H67" s="12">
        <f t="shared" si="1"/>
        <v>50</v>
      </c>
    </row>
    <row r="68" spans="1:8" ht="23" x14ac:dyDescent="0.25">
      <c r="A68" s="44"/>
      <c r="B68" s="10" t="s">
        <v>67</v>
      </c>
      <c r="C68" s="11" t="s">
        <v>4</v>
      </c>
      <c r="D68" s="11"/>
      <c r="E68" s="17">
        <v>36</v>
      </c>
      <c r="F68" s="20"/>
      <c r="G68" s="20"/>
      <c r="H68" s="12">
        <f t="shared" si="1"/>
        <v>36</v>
      </c>
    </row>
    <row r="69" spans="1:8" ht="23" x14ac:dyDescent="0.25">
      <c r="A69" s="44"/>
      <c r="B69" s="10" t="s">
        <v>68</v>
      </c>
      <c r="C69" s="11" t="s">
        <v>4</v>
      </c>
      <c r="D69" s="11"/>
      <c r="E69" s="17">
        <v>72</v>
      </c>
      <c r="F69" s="20">
        <v>31</v>
      </c>
      <c r="G69" s="22">
        <v>48</v>
      </c>
      <c r="H69" s="12">
        <f t="shared" si="1"/>
        <v>151</v>
      </c>
    </row>
    <row r="70" spans="1:8" x14ac:dyDescent="0.25">
      <c r="A70" s="44"/>
      <c r="B70" s="10" t="s">
        <v>69</v>
      </c>
      <c r="C70" s="11" t="s">
        <v>4</v>
      </c>
      <c r="D70" s="11"/>
      <c r="E70" s="17">
        <v>36</v>
      </c>
      <c r="F70" s="26">
        <v>8.5</v>
      </c>
      <c r="G70" s="22">
        <v>7</v>
      </c>
      <c r="H70" s="12">
        <f t="shared" si="1"/>
        <v>51.5</v>
      </c>
    </row>
    <row r="71" spans="1:8" x14ac:dyDescent="0.25">
      <c r="A71" s="45"/>
      <c r="B71" s="13" t="s">
        <v>28</v>
      </c>
      <c r="C71" s="14">
        <f>SUM(C38,C42,C50,C57,C66)</f>
        <v>0</v>
      </c>
      <c r="D71" s="14">
        <f>SUM(D38,D42,D50,D57,D66)</f>
        <v>270</v>
      </c>
      <c r="E71" s="14">
        <f>SUM(E38,E42,E50,E57,E66)</f>
        <v>630</v>
      </c>
      <c r="F71" s="21">
        <f>SUM(F38,F42,F48,F50,F57,F66)</f>
        <v>170.5</v>
      </c>
      <c r="G71" s="21">
        <f>SUM(G38,G42,G50,G57,G66)</f>
        <v>542.5</v>
      </c>
      <c r="H71" s="12">
        <f t="shared" ref="H71" si="15">SUM(C71:G71)</f>
        <v>1613</v>
      </c>
    </row>
    <row r="72" spans="1:8" x14ac:dyDescent="0.25">
      <c r="A72" s="35" t="s">
        <v>81</v>
      </c>
      <c r="B72" s="36"/>
      <c r="C72" s="4">
        <f>C3</f>
        <v>576</v>
      </c>
      <c r="D72" s="4">
        <f>D3</f>
        <v>270</v>
      </c>
      <c r="E72" s="4"/>
      <c r="F72" s="23">
        <f>F3</f>
        <v>232.5</v>
      </c>
      <c r="G72" s="23"/>
      <c r="H72" s="4">
        <f>SUM(C72:G72)</f>
        <v>1078.5</v>
      </c>
    </row>
    <row r="73" spans="1:8" x14ac:dyDescent="0.25">
      <c r="A73" s="35" t="s">
        <v>78</v>
      </c>
      <c r="B73" s="36"/>
      <c r="C73" s="4"/>
      <c r="D73" s="4"/>
      <c r="E73" s="18">
        <f>E3</f>
        <v>630</v>
      </c>
      <c r="F73" s="23"/>
      <c r="G73" s="24">
        <f>G3</f>
        <v>542.5</v>
      </c>
      <c r="H73" s="4">
        <f>SUM(C73:G73)</f>
        <v>1172.5</v>
      </c>
    </row>
    <row r="74" spans="1:8" x14ac:dyDescent="0.25">
      <c r="A74" s="37" t="s">
        <v>79</v>
      </c>
      <c r="B74" s="38"/>
      <c r="C74" s="5"/>
      <c r="D74" s="34">
        <f>SUM(D72:E73)</f>
        <v>900</v>
      </c>
      <c r="E74" s="34"/>
      <c r="F74" s="34">
        <f>SUM(F72:G73)</f>
        <v>775</v>
      </c>
      <c r="G74" s="34"/>
      <c r="H74" s="1">
        <f t="shared" ref="H74" si="16">SUM(C74:G74)</f>
        <v>1675</v>
      </c>
    </row>
    <row r="75" spans="1:8" x14ac:dyDescent="0.25">
      <c r="A75" s="32" t="s">
        <v>70</v>
      </c>
      <c r="B75" s="32"/>
      <c r="C75" s="5"/>
      <c r="D75" s="5"/>
      <c r="E75" s="3">
        <f>SUM(E73:E73)/D74</f>
        <v>0.7</v>
      </c>
      <c r="F75" s="5"/>
      <c r="G75" s="3">
        <f>G73/F74</f>
        <v>0.7</v>
      </c>
      <c r="H75" s="1"/>
    </row>
  </sheetData>
  <mergeCells count="17">
    <mergeCell ref="H1:H2"/>
    <mergeCell ref="A14:A27"/>
    <mergeCell ref="A38:A71"/>
    <mergeCell ref="A3:B3"/>
    <mergeCell ref="A4:A8"/>
    <mergeCell ref="A9:A13"/>
    <mergeCell ref="A28:A37"/>
    <mergeCell ref="A1:B1"/>
    <mergeCell ref="A2:B2"/>
    <mergeCell ref="A75:B75"/>
    <mergeCell ref="D1:E1"/>
    <mergeCell ref="F1:G1"/>
    <mergeCell ref="D74:E74"/>
    <mergeCell ref="F74:G74"/>
    <mergeCell ref="A72:B72"/>
    <mergeCell ref="A73:B73"/>
    <mergeCell ref="A74:B7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0" fitToHeight="2" orientation="portrait" r:id="rId1"/>
  <colBreaks count="1" manualBreakCount="1">
    <brk id="8" max="1048575" man="1"/>
  </colBreaks>
  <ignoredErrors>
    <ignoredError sqref="F71 H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PSZC Reguly Antal Szakképző Iskolája és Kollégiuma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Bognár Barnabás</dc:creator>
  <cp:lastModifiedBy>Bognár Barnabás</cp:lastModifiedBy>
  <cp:lastPrinted>2022-02-14T10:53:41Z</cp:lastPrinted>
  <dcterms:created xsi:type="dcterms:W3CDTF">2021-09-19T13:50:09Z</dcterms:created>
  <dcterms:modified xsi:type="dcterms:W3CDTF">2025-09-15T12:20:46Z</dcterms:modified>
</cp:coreProperties>
</file>